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A9E1D534-9241-4EF3-A0D6-E4F751FCCCF7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xWindow="-120" yWindow="-120" windowWidth="29040" windowHeight="15720" xr2:uid="{00000000-000D-0000-FFFF-FFFF00000000}"/>
  </bookViews>
  <sheets>
    <sheet name="EAEPE_COG" sheetId="1" r:id="rId1"/>
  </sheets>
  <definedNames>
    <definedName name="ANEXO">#REF!</definedName>
    <definedName name="_xlnm.Print_Area" localSheetId="0">EAEPE_COG!$A$1:$H$88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1" l="1"/>
  <c r="F73" i="1"/>
  <c r="E79" i="1"/>
  <c r="E80" i="1"/>
  <c r="H80" i="1" s="1"/>
  <c r="E13" i="1" l="1"/>
  <c r="H79" i="1" l="1"/>
  <c r="H78" i="1"/>
  <c r="H77" i="1"/>
  <c r="H76" i="1"/>
  <c r="H13" i="1"/>
  <c r="G17" i="1"/>
  <c r="F17" i="1"/>
  <c r="D17" i="1"/>
  <c r="C17" i="1"/>
  <c r="E17" i="1" s="1"/>
  <c r="G27" i="1"/>
  <c r="F27" i="1"/>
  <c r="D27" i="1"/>
  <c r="E27" i="1" s="1"/>
  <c r="C27" i="1"/>
  <c r="G37" i="1"/>
  <c r="F37" i="1"/>
  <c r="D37" i="1"/>
  <c r="C37" i="1"/>
  <c r="G47" i="1"/>
  <c r="F47" i="1"/>
  <c r="D47" i="1"/>
  <c r="C47" i="1"/>
  <c r="G57" i="1"/>
  <c r="F57" i="1"/>
  <c r="D57" i="1"/>
  <c r="C57" i="1"/>
  <c r="G61" i="1"/>
  <c r="F61" i="1"/>
  <c r="D61" i="1"/>
  <c r="C61" i="1"/>
  <c r="E61" i="1" s="1"/>
  <c r="H61" i="1" s="1"/>
  <c r="G69" i="1"/>
  <c r="F69" i="1"/>
  <c r="D69" i="1"/>
  <c r="C69" i="1"/>
  <c r="E69" i="1" s="1"/>
  <c r="H69" i="1" s="1"/>
  <c r="D73" i="1"/>
  <c r="C73" i="1"/>
  <c r="E73" i="1" s="1"/>
  <c r="H73" i="1" s="1"/>
  <c r="G9" i="1"/>
  <c r="F9" i="1"/>
  <c r="D9" i="1"/>
  <c r="E78" i="1"/>
  <c r="E77" i="1"/>
  <c r="E76" i="1"/>
  <c r="E75" i="1"/>
  <c r="H75" i="1" s="1"/>
  <c r="E74" i="1"/>
  <c r="H74" i="1" s="1"/>
  <c r="E72" i="1"/>
  <c r="H72" i="1" s="1"/>
  <c r="E71" i="1"/>
  <c r="H71" i="1" s="1"/>
  <c r="E70" i="1"/>
  <c r="H70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0" i="1"/>
  <c r="H60" i="1" s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5" i="1"/>
  <c r="H15" i="1" s="1"/>
  <c r="E14" i="1"/>
  <c r="H14" i="1" s="1"/>
  <c r="E12" i="1"/>
  <c r="H12" i="1" s="1"/>
  <c r="E11" i="1"/>
  <c r="H11" i="1" s="1"/>
  <c r="E10" i="1"/>
  <c r="H10" i="1" s="1"/>
  <c r="C9" i="1"/>
  <c r="F81" i="1" l="1"/>
  <c r="G81" i="1"/>
  <c r="H17" i="1"/>
  <c r="H27" i="1"/>
  <c r="D81" i="1"/>
  <c r="E37" i="1"/>
  <c r="H37" i="1" s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<sst xmlns="http://schemas.openxmlformats.org/spreadsheetml/2006/main" count="89" uniqueCount="89">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</sst>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5" fontId="5" fillId="0" borderId="14" xfId="1" applyNumberFormat="1" applyFont="1" applyFill="1" applyBorder="1" applyAlignment="1" applyProtection="1">
      <alignment horizontal="right" vertical="center"/>
      <protection locked="0"/>
    </xf>
    <xf numFmtId="165" fontId="5" fillId="0" borderId="9" xfId="1" applyNumberFormat="1" applyFont="1" applyFill="1" applyBorder="1" applyAlignment="1" applyProtection="1">
      <alignment horizontal="righ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/>
      <protection locked="0"/>
    </xf>
    <xf numFmtId="165" fontId="5" fillId="0" borderId="10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9" xfId="1" applyNumberFormat="1" applyFont="1" applyFill="1" applyBorder="1" applyAlignment="1" applyProtection="1">
      <alignment horizontal="right" vertical="center"/>
    </xf>
    <xf numFmtId="165" fontId="5" fillId="0" borderId="9" xfId="1" applyNumberFormat="1" applyFont="1" applyFill="1" applyBorder="1" applyAlignment="1" applyProtection="1">
      <alignment horizontal="right" vertical="center"/>
    </xf>
    <xf numFmtId="165" fontId="5" fillId="0" borderId="10" xfId="1" applyNumberFormat="1" applyFont="1" applyFill="1" applyBorder="1" applyAlignment="1" applyProtection="1">
      <alignment horizontal="right" vertical="center"/>
    </xf>
    <xf numFmtId="165" fontId="5" fillId="0" borderId="14" xfId="1" applyNumberFormat="1" applyFont="1" applyFill="1" applyBorder="1" applyAlignment="1" applyProtection="1">
      <alignment horizontal="right" vertical="center"/>
    </xf>
    <xf numFmtId="165" fontId="5" fillId="0" borderId="11" xfId="1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Border="1"/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/>
  <dimension ref="B1:I205"/>
  <sheetViews>
    <sheetView tabSelected="1" zoomScaleNormal="100" workbookViewId="0">
      <selection activeCell="F59" sqref="F59:G59"/>
    </sheetView>
  </sheetViews>
  <sheetFormatPr baseColWidth="10" defaultColWidth="11.42578125" defaultRowHeight="12" x14ac:dyDescent="0.2"/>
  <cols>
    <col min="1" max="1" width="4.7109375" style="1" customWidth="1"/>
    <col min="2" max="2" width="58.7109375" style="1" customWidth="1"/>
    <col min="3" max="3" width="14.42578125" style="1" bestFit="1" customWidth="1"/>
    <col min="4" max="4" width="13.28515625" style="1" bestFit="1" customWidth="1"/>
    <col min="5" max="8" width="14.42578125" style="1" bestFit="1" customWidth="1"/>
    <col min="9" max="9" width="4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25" t="s">
        <v>87</v>
      </c>
      <c r="C2" s="26"/>
      <c r="D2" s="26"/>
      <c r="E2" s="26"/>
      <c r="F2" s="26"/>
      <c r="G2" s="26"/>
      <c r="H2" s="27"/>
    </row>
    <row r="3" spans="2:9" x14ac:dyDescent="0.2">
      <c r="B3" s="28" t="s">
        <v>1</v>
      </c>
      <c r="C3" s="29"/>
      <c r="D3" s="29"/>
      <c r="E3" s="29"/>
      <c r="F3" s="29"/>
      <c r="G3" s="29"/>
      <c r="H3" s="30"/>
    </row>
    <row r="4" spans="2:9" x14ac:dyDescent="0.2">
      <c r="B4" s="28" t="s">
        <v>2</v>
      </c>
      <c r="C4" s="29"/>
      <c r="D4" s="29"/>
      <c r="E4" s="29"/>
      <c r="F4" s="29"/>
      <c r="G4" s="29"/>
      <c r="H4" s="30"/>
    </row>
    <row r="5" spans="2:9" ht="12.75" thickBot="1" x14ac:dyDescent="0.25">
      <c r="B5" s="31" t="s">
        <v>88</v>
      </c>
      <c r="C5" s="32"/>
      <c r="D5" s="32"/>
      <c r="E5" s="32"/>
      <c r="F5" s="32"/>
      <c r="G5" s="32"/>
      <c r="H5" s="33"/>
    </row>
    <row r="6" spans="2:9" ht="12.75" thickBot="1" x14ac:dyDescent="0.25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75" thickBot="1" x14ac:dyDescent="0.25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25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">
      <c r="B9" s="6" t="s">
        <v>13</v>
      </c>
      <c r="C9" s="16">
        <f>SUM(C10:C16)</f>
        <v>44383519.799999997</v>
      </c>
      <c r="D9" s="16">
        <f>SUM(D10:D16)</f>
        <v>2938556</v>
      </c>
      <c r="E9" s="16">
        <f t="shared" ref="E9:E26" si="0">C9+D9</f>
        <v>47322075.799999997</v>
      </c>
      <c r="F9" s="16">
        <f>SUM(F10:F16)</f>
        <v>20088163.75</v>
      </c>
      <c r="G9" s="16">
        <f>SUM(G10:G16)</f>
        <v>20088163.75</v>
      </c>
      <c r="H9" s="16">
        <f t="shared" ref="H9:H40" si="1">E9-F9</f>
        <v>27233912.049999997</v>
      </c>
    </row>
    <row r="10" spans="2:9" ht="12" customHeight="1" x14ac:dyDescent="0.2">
      <c r="B10" s="11" t="s">
        <v>14</v>
      </c>
      <c r="C10" s="12">
        <v>27195935.039999999</v>
      </c>
      <c r="D10" s="13">
        <v>0</v>
      </c>
      <c r="E10" s="18">
        <f t="shared" si="0"/>
        <v>27195935.039999999</v>
      </c>
      <c r="F10" s="12">
        <v>13355232.34</v>
      </c>
      <c r="G10" s="12">
        <v>13355232.34</v>
      </c>
      <c r="H10" s="20">
        <f t="shared" si="1"/>
        <v>13840702.699999999</v>
      </c>
    </row>
    <row r="11" spans="2:9" ht="12" customHeight="1" x14ac:dyDescent="0.2">
      <c r="B11" s="11" t="s">
        <v>15</v>
      </c>
      <c r="C11" s="12">
        <v>0</v>
      </c>
      <c r="D11" s="13">
        <v>0</v>
      </c>
      <c r="E11" s="18">
        <f t="shared" si="0"/>
        <v>0</v>
      </c>
      <c r="F11" s="12">
        <v>0</v>
      </c>
      <c r="G11" s="12">
        <v>0</v>
      </c>
      <c r="H11" s="20">
        <f t="shared" si="1"/>
        <v>0</v>
      </c>
    </row>
    <row r="12" spans="2:9" ht="12" customHeight="1" x14ac:dyDescent="0.2">
      <c r="B12" s="11" t="s">
        <v>16</v>
      </c>
      <c r="C12" s="12">
        <v>4483830.6100000003</v>
      </c>
      <c r="D12" s="13">
        <v>4338556</v>
      </c>
      <c r="E12" s="18">
        <f t="shared" si="0"/>
        <v>8822386.6099999994</v>
      </c>
      <c r="F12" s="12">
        <v>1978818.8</v>
      </c>
      <c r="G12" s="12">
        <v>1978818.8</v>
      </c>
      <c r="H12" s="20">
        <f t="shared" si="1"/>
        <v>6843567.8099999996</v>
      </c>
    </row>
    <row r="13" spans="2:9" ht="12" customHeight="1" x14ac:dyDescent="0.2">
      <c r="B13" s="11" t="s">
        <v>17</v>
      </c>
      <c r="C13" s="12">
        <v>6527115.0800000001</v>
      </c>
      <c r="D13" s="13">
        <v>-1100000</v>
      </c>
      <c r="E13" s="18">
        <f>C13+D13</f>
        <v>5427115.0800000001</v>
      </c>
      <c r="F13" s="12">
        <v>2171307.25</v>
      </c>
      <c r="G13" s="12">
        <v>2171307.25</v>
      </c>
      <c r="H13" s="20">
        <f t="shared" si="1"/>
        <v>3255807.83</v>
      </c>
    </row>
    <row r="14" spans="2:9" ht="12" customHeight="1" x14ac:dyDescent="0.2">
      <c r="B14" s="11" t="s">
        <v>18</v>
      </c>
      <c r="C14" s="12">
        <v>6176639.0700000003</v>
      </c>
      <c r="D14" s="13">
        <v>-300000</v>
      </c>
      <c r="E14" s="18">
        <f t="shared" si="0"/>
        <v>5876639.0700000003</v>
      </c>
      <c r="F14" s="12">
        <v>2582805.3600000003</v>
      </c>
      <c r="G14" s="12">
        <v>2582805.3600000003</v>
      </c>
      <c r="H14" s="20">
        <f t="shared" si="1"/>
        <v>3293833.71</v>
      </c>
    </row>
    <row r="15" spans="2:9" ht="12" customHeight="1" x14ac:dyDescent="0.2">
      <c r="B15" s="11" t="s">
        <v>19</v>
      </c>
      <c r="C15" s="12">
        <v>0</v>
      </c>
      <c r="D15" s="13">
        <v>0</v>
      </c>
      <c r="E15" s="18">
        <f t="shared" si="0"/>
        <v>0</v>
      </c>
      <c r="F15" s="12">
        <v>0</v>
      </c>
      <c r="G15" s="12">
        <v>0</v>
      </c>
      <c r="H15" s="20">
        <f t="shared" si="1"/>
        <v>0</v>
      </c>
    </row>
    <row r="16" spans="2:9" ht="12" customHeight="1" x14ac:dyDescent="0.2">
      <c r="B16" s="11" t="s">
        <v>20</v>
      </c>
      <c r="C16" s="12">
        <v>0</v>
      </c>
      <c r="D16" s="13">
        <v>0</v>
      </c>
      <c r="E16" s="18">
        <f t="shared" si="0"/>
        <v>0</v>
      </c>
      <c r="F16" s="12">
        <v>0</v>
      </c>
      <c r="G16" s="12">
        <v>0</v>
      </c>
      <c r="H16" s="20">
        <f t="shared" si="1"/>
        <v>0</v>
      </c>
    </row>
    <row r="17" spans="2:8" ht="24" customHeight="1" x14ac:dyDescent="0.2">
      <c r="B17" s="6" t="s">
        <v>21</v>
      </c>
      <c r="C17" s="16">
        <f>SUM(C18:C26)</f>
        <v>2193450</v>
      </c>
      <c r="D17" s="16">
        <f>SUM(D18:D26)</f>
        <v>0</v>
      </c>
      <c r="E17" s="16">
        <f t="shared" si="0"/>
        <v>2193450</v>
      </c>
      <c r="F17" s="16">
        <f>SUM(F18:F26)</f>
        <v>721646.35999999987</v>
      </c>
      <c r="G17" s="16">
        <f>SUM(G18:G26)</f>
        <v>721646.35999999987</v>
      </c>
      <c r="H17" s="16">
        <f t="shared" si="1"/>
        <v>1471803.6400000001</v>
      </c>
    </row>
    <row r="18" spans="2:8" ht="24" x14ac:dyDescent="0.2">
      <c r="B18" s="9" t="s">
        <v>22</v>
      </c>
      <c r="C18" s="12">
        <v>497000</v>
      </c>
      <c r="D18" s="13">
        <v>0</v>
      </c>
      <c r="E18" s="18">
        <f t="shared" si="0"/>
        <v>497000</v>
      </c>
      <c r="F18" s="12">
        <v>74139.079999999987</v>
      </c>
      <c r="G18" s="12">
        <v>74139.079999999987</v>
      </c>
      <c r="H18" s="20">
        <f t="shared" si="1"/>
        <v>422860.92000000004</v>
      </c>
    </row>
    <row r="19" spans="2:8" ht="12" customHeight="1" x14ac:dyDescent="0.2">
      <c r="B19" s="9" t="s">
        <v>23</v>
      </c>
      <c r="C19" s="12">
        <v>110000</v>
      </c>
      <c r="D19" s="13">
        <v>0</v>
      </c>
      <c r="E19" s="18">
        <f t="shared" si="0"/>
        <v>110000</v>
      </c>
      <c r="F19" s="12">
        <v>26798.620000000003</v>
      </c>
      <c r="G19" s="12">
        <v>26798.620000000003</v>
      </c>
      <c r="H19" s="20">
        <f t="shared" si="1"/>
        <v>83201.38</v>
      </c>
    </row>
    <row r="20" spans="2:8" ht="12" customHeight="1" x14ac:dyDescent="0.2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">
      <c r="B21" s="9" t="s">
        <v>25</v>
      </c>
      <c r="C21" s="12">
        <v>0</v>
      </c>
      <c r="D21" s="13">
        <v>0</v>
      </c>
      <c r="E21" s="18">
        <f t="shared" si="0"/>
        <v>0</v>
      </c>
      <c r="F21" s="12">
        <v>0</v>
      </c>
      <c r="G21" s="12">
        <v>0</v>
      </c>
      <c r="H21" s="20">
        <f t="shared" si="1"/>
        <v>0</v>
      </c>
    </row>
    <row r="22" spans="2:8" ht="12" customHeight="1" x14ac:dyDescent="0.2">
      <c r="B22" s="9" t="s">
        <v>26</v>
      </c>
      <c r="C22" s="12">
        <v>8000</v>
      </c>
      <c r="D22" s="13">
        <v>0</v>
      </c>
      <c r="E22" s="18">
        <f t="shared" si="0"/>
        <v>8000</v>
      </c>
      <c r="F22" s="12">
        <v>2456</v>
      </c>
      <c r="G22" s="12">
        <v>2456</v>
      </c>
      <c r="H22" s="20">
        <f t="shared" si="1"/>
        <v>5544</v>
      </c>
    </row>
    <row r="23" spans="2:8" ht="12" customHeight="1" x14ac:dyDescent="0.2">
      <c r="B23" s="9" t="s">
        <v>27</v>
      </c>
      <c r="C23" s="12">
        <v>1441450</v>
      </c>
      <c r="D23" s="13">
        <v>0</v>
      </c>
      <c r="E23" s="18">
        <f t="shared" si="0"/>
        <v>1441450</v>
      </c>
      <c r="F23" s="12">
        <v>562792.65999999992</v>
      </c>
      <c r="G23" s="12">
        <v>562792.65999999992</v>
      </c>
      <c r="H23" s="20">
        <f t="shared" si="1"/>
        <v>878657.34000000008</v>
      </c>
    </row>
    <row r="24" spans="2:8" ht="12" customHeight="1" x14ac:dyDescent="0.2">
      <c r="B24" s="9" t="s">
        <v>28</v>
      </c>
      <c r="C24" s="12">
        <v>137000</v>
      </c>
      <c r="D24" s="13">
        <v>0</v>
      </c>
      <c r="E24" s="18">
        <f t="shared" si="0"/>
        <v>137000</v>
      </c>
      <c r="F24" s="12">
        <v>55460</v>
      </c>
      <c r="G24" s="12">
        <v>55460</v>
      </c>
      <c r="H24" s="20">
        <f t="shared" si="1"/>
        <v>81540</v>
      </c>
    </row>
    <row r="25" spans="2:8" ht="12" customHeight="1" x14ac:dyDescent="0.2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">
      <c r="B26" s="9" t="s">
        <v>30</v>
      </c>
      <c r="C26" s="12">
        <v>0</v>
      </c>
      <c r="D26" s="13">
        <v>0</v>
      </c>
      <c r="E26" s="18">
        <f t="shared" si="0"/>
        <v>0</v>
      </c>
      <c r="F26" s="12">
        <v>0</v>
      </c>
      <c r="G26" s="12">
        <v>0</v>
      </c>
      <c r="H26" s="20">
        <f t="shared" si="1"/>
        <v>0</v>
      </c>
    </row>
    <row r="27" spans="2:8" ht="20.100000000000001" customHeight="1" x14ac:dyDescent="0.2">
      <c r="B27" s="6" t="s">
        <v>31</v>
      </c>
      <c r="C27" s="16">
        <f>SUM(C28:C36)</f>
        <v>76189954</v>
      </c>
      <c r="D27" s="16">
        <f>SUM(D28:D36)</f>
        <v>-6018556</v>
      </c>
      <c r="E27" s="16">
        <f>D27+C27</f>
        <v>70171398</v>
      </c>
      <c r="F27" s="16">
        <f>SUM(F28:F36)</f>
        <v>29397501.360000003</v>
      </c>
      <c r="G27" s="16">
        <f>SUM(G28:G36)</f>
        <v>29397501.360000003</v>
      </c>
      <c r="H27" s="16">
        <f t="shared" si="1"/>
        <v>40773896.640000001</v>
      </c>
    </row>
    <row r="28" spans="2:8" x14ac:dyDescent="0.2">
      <c r="B28" s="9" t="s">
        <v>32</v>
      </c>
      <c r="C28" s="12">
        <v>14419000</v>
      </c>
      <c r="D28" s="13">
        <v>-1000000</v>
      </c>
      <c r="E28" s="18">
        <f t="shared" ref="E28:E36" si="2">C28+D28</f>
        <v>13419000</v>
      </c>
      <c r="F28" s="12">
        <v>3879414.9699999997</v>
      </c>
      <c r="G28" s="12">
        <v>3879414.9699999997</v>
      </c>
      <c r="H28" s="20">
        <f t="shared" si="1"/>
        <v>9539585.0300000012</v>
      </c>
    </row>
    <row r="29" spans="2:8" x14ac:dyDescent="0.2">
      <c r="B29" s="9" t="s">
        <v>33</v>
      </c>
      <c r="C29" s="12">
        <v>170000</v>
      </c>
      <c r="D29" s="13">
        <v>30000</v>
      </c>
      <c r="E29" s="18">
        <f t="shared" si="2"/>
        <v>200000</v>
      </c>
      <c r="F29" s="12">
        <v>121951.62</v>
      </c>
      <c r="G29" s="12">
        <v>121951.62</v>
      </c>
      <c r="H29" s="20">
        <f t="shared" si="1"/>
        <v>78048.38</v>
      </c>
    </row>
    <row r="30" spans="2:8" ht="12" customHeight="1" x14ac:dyDescent="0.2">
      <c r="B30" s="9" t="s">
        <v>34</v>
      </c>
      <c r="C30" s="12">
        <v>19196960</v>
      </c>
      <c r="D30" s="13">
        <v>781444</v>
      </c>
      <c r="E30" s="18">
        <f t="shared" si="2"/>
        <v>19978404</v>
      </c>
      <c r="F30" s="12">
        <v>9342970.0600000005</v>
      </c>
      <c r="G30" s="12">
        <v>9342970.0600000005</v>
      </c>
      <c r="H30" s="20">
        <f t="shared" si="1"/>
        <v>10635433.939999999</v>
      </c>
    </row>
    <row r="31" spans="2:8" x14ac:dyDescent="0.2">
      <c r="B31" s="9" t="s">
        <v>35</v>
      </c>
      <c r="C31" s="12">
        <v>949000</v>
      </c>
      <c r="D31" s="13">
        <v>0</v>
      </c>
      <c r="E31" s="18">
        <f t="shared" si="2"/>
        <v>949000</v>
      </c>
      <c r="F31" s="12">
        <v>380649.43</v>
      </c>
      <c r="G31" s="12">
        <v>380649.43</v>
      </c>
      <c r="H31" s="20">
        <f t="shared" si="1"/>
        <v>568350.57000000007</v>
      </c>
    </row>
    <row r="32" spans="2:8" ht="24" x14ac:dyDescent="0.2">
      <c r="B32" s="9" t="s">
        <v>36</v>
      </c>
      <c r="C32" s="12">
        <v>18335000</v>
      </c>
      <c r="D32" s="13">
        <v>-3750000</v>
      </c>
      <c r="E32" s="18">
        <f t="shared" si="2"/>
        <v>14585000</v>
      </c>
      <c r="F32" s="12">
        <v>3495515.1</v>
      </c>
      <c r="G32" s="12">
        <v>3495515.1</v>
      </c>
      <c r="H32" s="20">
        <f t="shared" si="1"/>
        <v>11089484.9</v>
      </c>
    </row>
    <row r="33" spans="2:8" x14ac:dyDescent="0.2">
      <c r="B33" s="9" t="s">
        <v>37</v>
      </c>
      <c r="C33" s="12">
        <v>0</v>
      </c>
      <c r="D33" s="13">
        <v>0</v>
      </c>
      <c r="E33" s="18">
        <f t="shared" si="2"/>
        <v>0</v>
      </c>
      <c r="F33" s="12">
        <v>0</v>
      </c>
      <c r="G33" s="12">
        <v>0</v>
      </c>
      <c r="H33" s="20">
        <f t="shared" si="1"/>
        <v>0</v>
      </c>
    </row>
    <row r="34" spans="2:8" x14ac:dyDescent="0.2">
      <c r="B34" s="9" t="s">
        <v>38</v>
      </c>
      <c r="C34" s="12">
        <v>4850000</v>
      </c>
      <c r="D34" s="13">
        <v>150000</v>
      </c>
      <c r="E34" s="18">
        <f t="shared" si="2"/>
        <v>5000000</v>
      </c>
      <c r="F34" s="12">
        <v>1846294.12</v>
      </c>
      <c r="G34" s="12">
        <v>1846294.12</v>
      </c>
      <c r="H34" s="20">
        <f t="shared" si="1"/>
        <v>3153705.88</v>
      </c>
    </row>
    <row r="35" spans="2:8" x14ac:dyDescent="0.2">
      <c r="B35" s="9" t="s">
        <v>39</v>
      </c>
      <c r="C35" s="12">
        <v>8410000</v>
      </c>
      <c r="D35" s="13">
        <v>-1730000</v>
      </c>
      <c r="E35" s="18">
        <f t="shared" si="2"/>
        <v>6680000</v>
      </c>
      <c r="F35" s="12">
        <v>4595825.26</v>
      </c>
      <c r="G35" s="12">
        <v>4595825.26</v>
      </c>
      <c r="H35" s="20">
        <f t="shared" si="1"/>
        <v>2084174.7400000002</v>
      </c>
    </row>
    <row r="36" spans="2:8" x14ac:dyDescent="0.2">
      <c r="B36" s="9" t="s">
        <v>40</v>
      </c>
      <c r="C36" s="12">
        <v>9859994</v>
      </c>
      <c r="D36" s="13">
        <v>-500000</v>
      </c>
      <c r="E36" s="18">
        <f t="shared" si="2"/>
        <v>9359994</v>
      </c>
      <c r="F36" s="12">
        <v>5734880.7999999998</v>
      </c>
      <c r="G36" s="12">
        <v>5734880.7999999998</v>
      </c>
      <c r="H36" s="20">
        <f t="shared" si="1"/>
        <v>3625113.2</v>
      </c>
    </row>
    <row r="37" spans="2:8" ht="20.100000000000001" customHeight="1" x14ac:dyDescent="0.2">
      <c r="B37" s="7" t="s">
        <v>41</v>
      </c>
      <c r="C37" s="16">
        <f>SUM(C38:C46)</f>
        <v>9780092</v>
      </c>
      <c r="D37" s="16">
        <f>SUM(D38:D46)</f>
        <v>3080000</v>
      </c>
      <c r="E37" s="16">
        <f>C37+D37</f>
        <v>12860092</v>
      </c>
      <c r="F37" s="16">
        <f>SUM(F38:F46)</f>
        <v>11583450.969999999</v>
      </c>
      <c r="G37" s="16">
        <f>SUM(G38:G46)</f>
        <v>11583450.969999999</v>
      </c>
      <c r="H37" s="16">
        <f t="shared" si="1"/>
        <v>1276641.0300000012</v>
      </c>
    </row>
    <row r="38" spans="2:8" ht="12" customHeight="1" x14ac:dyDescent="0.2">
      <c r="B38" s="9" t="s">
        <v>42</v>
      </c>
      <c r="C38" s="12">
        <v>420000</v>
      </c>
      <c r="D38" s="13">
        <v>0</v>
      </c>
      <c r="E38" s="18">
        <f t="shared" ref="E38:E80" si="3">C38+D38</f>
        <v>420000</v>
      </c>
      <c r="F38" s="12">
        <v>95573.85</v>
      </c>
      <c r="G38" s="12">
        <v>95573.85</v>
      </c>
      <c r="H38" s="20">
        <f t="shared" si="1"/>
        <v>324426.15000000002</v>
      </c>
    </row>
    <row r="39" spans="2:8" ht="12" customHeight="1" x14ac:dyDescent="0.2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">
      <c r="B40" s="9" t="s">
        <v>44</v>
      </c>
      <c r="C40" s="12">
        <v>8000000</v>
      </c>
      <c r="D40" s="13">
        <v>3080000</v>
      </c>
      <c r="E40" s="18">
        <f t="shared" si="3"/>
        <v>11080000</v>
      </c>
      <c r="F40" s="12">
        <v>10966700</v>
      </c>
      <c r="G40" s="12">
        <v>10966700</v>
      </c>
      <c r="H40" s="20">
        <f t="shared" si="1"/>
        <v>113300</v>
      </c>
    </row>
    <row r="41" spans="2:8" ht="12" customHeight="1" x14ac:dyDescent="0.2">
      <c r="B41" s="9" t="s">
        <v>45</v>
      </c>
      <c r="C41" s="12">
        <v>0</v>
      </c>
      <c r="D41" s="13">
        <v>0</v>
      </c>
      <c r="E41" s="18">
        <f t="shared" si="3"/>
        <v>0</v>
      </c>
      <c r="F41" s="12">
        <v>0</v>
      </c>
      <c r="G41" s="12">
        <v>0</v>
      </c>
      <c r="H41" s="20">
        <f t="shared" ref="H41:H72" si="4">E41-F41</f>
        <v>0</v>
      </c>
    </row>
    <row r="42" spans="2:8" ht="12" customHeight="1" x14ac:dyDescent="0.2">
      <c r="B42" s="9" t="s">
        <v>46</v>
      </c>
      <c r="C42" s="12">
        <v>1360092</v>
      </c>
      <c r="D42" s="13">
        <v>0</v>
      </c>
      <c r="E42" s="18">
        <f t="shared" si="3"/>
        <v>1360092</v>
      </c>
      <c r="F42" s="12">
        <v>521177.12</v>
      </c>
      <c r="G42" s="12">
        <v>521177.12</v>
      </c>
      <c r="H42" s="20">
        <f t="shared" si="4"/>
        <v>838914.88</v>
      </c>
    </row>
    <row r="43" spans="2:8" ht="12" customHeight="1" x14ac:dyDescent="0.2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25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">
      <c r="B47" s="6" t="s">
        <v>51</v>
      </c>
      <c r="C47" s="16">
        <f>SUM(C48:C56)</f>
        <v>1245000</v>
      </c>
      <c r="D47" s="16">
        <f>SUM(D48:D56)</f>
        <v>0</v>
      </c>
      <c r="E47" s="16">
        <f t="shared" si="3"/>
        <v>1245000</v>
      </c>
      <c r="F47" s="16">
        <f>SUM(F48:F56)</f>
        <v>153431.39000000001</v>
      </c>
      <c r="G47" s="16">
        <f>SUM(G48:G56)</f>
        <v>153431.39000000001</v>
      </c>
      <c r="H47" s="16">
        <f t="shared" si="4"/>
        <v>1091568.6099999999</v>
      </c>
    </row>
    <row r="48" spans="2:8" x14ac:dyDescent="0.2">
      <c r="B48" s="9" t="s">
        <v>52</v>
      </c>
      <c r="C48" s="12">
        <v>695000</v>
      </c>
      <c r="D48" s="13">
        <v>0</v>
      </c>
      <c r="E48" s="18">
        <f t="shared" si="3"/>
        <v>695000</v>
      </c>
      <c r="F48" s="12">
        <v>31384.75</v>
      </c>
      <c r="G48" s="12">
        <v>31384.75</v>
      </c>
      <c r="H48" s="20">
        <f t="shared" si="4"/>
        <v>663615.25</v>
      </c>
    </row>
    <row r="49" spans="2:8" x14ac:dyDescent="0.2">
      <c r="B49" s="9" t="s">
        <v>53</v>
      </c>
      <c r="C49" s="12">
        <v>0</v>
      </c>
      <c r="D49" s="13">
        <v>0</v>
      </c>
      <c r="E49" s="18">
        <f t="shared" si="3"/>
        <v>0</v>
      </c>
      <c r="F49" s="12">
        <v>0</v>
      </c>
      <c r="G49" s="12">
        <v>0</v>
      </c>
      <c r="H49" s="20">
        <f t="shared" si="4"/>
        <v>0</v>
      </c>
    </row>
    <row r="50" spans="2:8" x14ac:dyDescent="0.2">
      <c r="B50" s="9" t="s">
        <v>54</v>
      </c>
      <c r="C50" s="12">
        <v>0</v>
      </c>
      <c r="D50" s="13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">
      <c r="B51" s="9" t="s">
        <v>55</v>
      </c>
      <c r="C51" s="12">
        <v>0</v>
      </c>
      <c r="D51" s="13">
        <v>0</v>
      </c>
      <c r="E51" s="18">
        <f t="shared" si="3"/>
        <v>0</v>
      </c>
      <c r="F51" s="12">
        <v>0</v>
      </c>
      <c r="G51" s="12">
        <v>0</v>
      </c>
      <c r="H51" s="20">
        <f t="shared" si="4"/>
        <v>0</v>
      </c>
    </row>
    <row r="52" spans="2:8" x14ac:dyDescent="0.2">
      <c r="B52" s="9" t="s">
        <v>56</v>
      </c>
      <c r="C52" s="12">
        <v>0</v>
      </c>
      <c r="D52" s="13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">
      <c r="B53" s="9" t="s">
        <v>57</v>
      </c>
      <c r="C53" s="12">
        <v>300000</v>
      </c>
      <c r="D53" s="13">
        <v>0</v>
      </c>
      <c r="E53" s="18">
        <f t="shared" si="3"/>
        <v>300000</v>
      </c>
      <c r="F53" s="12">
        <v>122046.64</v>
      </c>
      <c r="G53" s="12">
        <v>122046.64</v>
      </c>
      <c r="H53" s="20">
        <f t="shared" si="4"/>
        <v>177953.36</v>
      </c>
    </row>
    <row r="54" spans="2:8" x14ac:dyDescent="0.2">
      <c r="B54" s="9" t="s">
        <v>58</v>
      </c>
      <c r="C54" s="12">
        <v>0</v>
      </c>
      <c r="D54" s="13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">
      <c r="B55" s="9" t="s">
        <v>59</v>
      </c>
      <c r="C55" s="12">
        <v>0</v>
      </c>
      <c r="D55" s="13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">
      <c r="B56" s="9" t="s">
        <v>60</v>
      </c>
      <c r="C56" s="12">
        <v>250000</v>
      </c>
      <c r="D56" s="13">
        <v>0</v>
      </c>
      <c r="E56" s="18">
        <f t="shared" si="3"/>
        <v>250000</v>
      </c>
      <c r="F56" s="12">
        <v>0</v>
      </c>
      <c r="G56" s="12">
        <v>0</v>
      </c>
      <c r="H56" s="20">
        <f t="shared" si="4"/>
        <v>250000</v>
      </c>
    </row>
    <row r="57" spans="2:8" ht="20.100000000000001" customHeight="1" x14ac:dyDescent="0.2">
      <c r="B57" s="6" t="s">
        <v>61</v>
      </c>
      <c r="C57" s="16">
        <f>SUM(C58:C60)</f>
        <v>76100000</v>
      </c>
      <c r="D57" s="16">
        <f>SUM(D58:D60)</f>
        <v>0</v>
      </c>
      <c r="E57" s="16">
        <f t="shared" si="3"/>
        <v>76100000</v>
      </c>
      <c r="F57" s="16">
        <f>SUM(F58:F60)</f>
        <v>20492355.309999999</v>
      </c>
      <c r="G57" s="16">
        <f>SUM(G58:G60)</f>
        <v>20492355.309999999</v>
      </c>
      <c r="H57" s="16">
        <f t="shared" si="4"/>
        <v>55607644.689999998</v>
      </c>
    </row>
    <row r="58" spans="2:8" x14ac:dyDescent="0.2">
      <c r="B58" s="9" t="s">
        <v>62</v>
      </c>
      <c r="C58" s="12">
        <v>0</v>
      </c>
      <c r="D58" s="13">
        <v>0</v>
      </c>
      <c r="E58" s="18">
        <f t="shared" si="3"/>
        <v>0</v>
      </c>
      <c r="F58" s="12">
        <v>0</v>
      </c>
      <c r="G58" s="12">
        <v>0</v>
      </c>
      <c r="H58" s="20">
        <f t="shared" si="4"/>
        <v>0</v>
      </c>
    </row>
    <row r="59" spans="2:8" x14ac:dyDescent="0.2">
      <c r="B59" s="9" t="s">
        <v>63</v>
      </c>
      <c r="C59" s="12">
        <v>76100000</v>
      </c>
      <c r="D59" s="13">
        <v>0</v>
      </c>
      <c r="E59" s="18">
        <f t="shared" si="3"/>
        <v>76100000</v>
      </c>
      <c r="F59" s="12">
        <v>20492355.309999999</v>
      </c>
      <c r="G59" s="12">
        <v>20492355.309999999</v>
      </c>
      <c r="H59" s="18">
        <f t="shared" si="4"/>
        <v>55607644.689999998</v>
      </c>
    </row>
    <row r="60" spans="2:8" x14ac:dyDescent="0.2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>E73-F73</f>
        <v>0</v>
      </c>
    </row>
    <row r="74" spans="2:8" x14ac:dyDescent="0.2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ref="H74:H81" si="5">E74-F74</f>
        <v>0</v>
      </c>
    </row>
    <row r="75" spans="2:8" x14ac:dyDescent="0.2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25">
      <c r="B80" s="10" t="s">
        <v>84</v>
      </c>
      <c r="C80" s="12">
        <v>0</v>
      </c>
      <c r="D80" s="13">
        <v>0</v>
      </c>
      <c r="E80" s="18">
        <f t="shared" si="3"/>
        <v>0</v>
      </c>
      <c r="F80" s="12">
        <v>0</v>
      </c>
      <c r="G80" s="13">
        <v>0</v>
      </c>
      <c r="H80" s="18">
        <f>E80-F80</f>
        <v>0</v>
      </c>
    </row>
    <row r="81" spans="2:8" ht="12.75" thickBot="1" x14ac:dyDescent="0.25">
      <c r="B81" s="8" t="s">
        <v>85</v>
      </c>
      <c r="C81" s="22">
        <f>SUM(C73,C69,C61,C57,C47,C27,C37,C17,C9)</f>
        <v>209892015.80000001</v>
      </c>
      <c r="D81" s="22">
        <f>SUM(D73,D69,D61,D57,D47,D37,D27,D17,D9)</f>
        <v>0</v>
      </c>
      <c r="E81" s="22">
        <f>C81+D81</f>
        <v>209892015.80000001</v>
      </c>
      <c r="F81" s="22">
        <f>SUM(F73,F69,F61,F57,F47,F37,F17,F27,F9)</f>
        <v>82436549.140000001</v>
      </c>
      <c r="G81" s="22">
        <f>SUM(G73,G69,G61,G57,G47,G37,G27,G17,G9)</f>
        <v>82436549.140000001</v>
      </c>
      <c r="H81" s="22">
        <f t="shared" si="5"/>
        <v>127455466.66000001</v>
      </c>
    </row>
    <row r="83" spans="2:8" s="23" customFormat="1" x14ac:dyDescent="0.2"/>
    <row r="84" spans="2:8" s="23" customFormat="1" x14ac:dyDescent="0.2"/>
    <row r="85" spans="2:8" s="23" customFormat="1" x14ac:dyDescent="0.2"/>
    <row r="86" spans="2:8" s="23" customFormat="1" x14ac:dyDescent="0.2"/>
    <row r="87" spans="2:8" s="23" customFormat="1" x14ac:dyDescent="0.2"/>
    <row r="88" spans="2:8" s="23" customFormat="1" x14ac:dyDescent="0.2"/>
    <row r="89" spans="2:8" s="23" customFormat="1" ht="150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s="23" customFormat="1" x14ac:dyDescent="0.2"/>
    <row r="91" spans="2:8" s="23" customFormat="1" x14ac:dyDescent="0.2"/>
    <row r="92" spans="2:8" s="23" customFormat="1" x14ac:dyDescent="0.2"/>
    <row r="93" spans="2:8" s="23" customFormat="1" x14ac:dyDescent="0.2"/>
    <row r="94" spans="2:8" s="23" customFormat="1" x14ac:dyDescent="0.2"/>
    <row r="95" spans="2:8" s="23" customFormat="1" x14ac:dyDescent="0.2"/>
    <row r="96" spans="2:8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  <row r="138" s="23" customFormat="1" x14ac:dyDescent="0.2"/>
    <row r="139" s="23" customFormat="1" x14ac:dyDescent="0.2"/>
    <row r="140" s="23" customFormat="1" x14ac:dyDescent="0.2"/>
    <row r="141" s="23" customFormat="1" x14ac:dyDescent="0.2"/>
    <row r="142" s="23" customFormat="1" x14ac:dyDescent="0.2"/>
    <row r="143" s="23" customFormat="1" x14ac:dyDescent="0.2"/>
    <row r="144" s="23" customFormat="1" x14ac:dyDescent="0.2"/>
    <row r="145" s="23" customFormat="1" x14ac:dyDescent="0.2"/>
    <row r="146" s="23" customFormat="1" x14ac:dyDescent="0.2"/>
    <row r="147" s="23" customFormat="1" x14ac:dyDescent="0.2"/>
    <row r="148" s="23" customFormat="1" x14ac:dyDescent="0.2"/>
    <row r="149" s="23" customFormat="1" x14ac:dyDescent="0.2"/>
    <row r="150" s="23" customFormat="1" x14ac:dyDescent="0.2"/>
    <row r="151" s="23" customFormat="1" x14ac:dyDescent="0.2"/>
    <row r="152" s="23" customFormat="1" x14ac:dyDescent="0.2"/>
    <row r="153" s="23" customFormat="1" x14ac:dyDescent="0.2"/>
    <row r="154" s="23" customFormat="1" x14ac:dyDescent="0.2"/>
    <row r="155" s="23" customFormat="1" x14ac:dyDescent="0.2"/>
    <row r="156" s="23" customFormat="1" x14ac:dyDescent="0.2"/>
    <row r="157" s="23" customFormat="1" x14ac:dyDescent="0.2"/>
    <row r="158" s="23" customFormat="1" x14ac:dyDescent="0.2"/>
    <row r="159" s="23" customFormat="1" x14ac:dyDescent="0.2"/>
    <row r="160" s="23" customFormat="1" x14ac:dyDescent="0.2"/>
    <row r="161" s="23" customFormat="1" x14ac:dyDescent="0.2"/>
    <row r="162" s="23" customFormat="1" x14ac:dyDescent="0.2"/>
    <row r="163" s="23" customFormat="1" x14ac:dyDescent="0.2"/>
    <row r="164" s="23" customFormat="1" x14ac:dyDescent="0.2"/>
    <row r="165" s="23" customFormat="1" x14ac:dyDescent="0.2"/>
    <row r="166" s="23" customFormat="1" x14ac:dyDescent="0.2"/>
    <row r="167" s="23" customFormat="1" x14ac:dyDescent="0.2"/>
    <row r="168" s="23" customFormat="1" x14ac:dyDescent="0.2"/>
    <row r="169" s="23" customFormat="1" x14ac:dyDescent="0.2"/>
    <row r="170" s="23" customFormat="1" x14ac:dyDescent="0.2"/>
    <row r="171" s="23" customFormat="1" x14ac:dyDescent="0.2"/>
    <row r="172" s="23" customFormat="1" x14ac:dyDescent="0.2"/>
    <row r="173" s="23" customFormat="1" x14ac:dyDescent="0.2"/>
    <row r="174" s="23" customFormat="1" x14ac:dyDescent="0.2"/>
    <row r="175" s="23" customFormat="1" x14ac:dyDescent="0.2"/>
    <row r="176" s="23" customFormat="1" x14ac:dyDescent="0.2"/>
    <row r="177" s="23" customFormat="1" x14ac:dyDescent="0.2"/>
    <row r="178" s="23" customFormat="1" x14ac:dyDescent="0.2"/>
    <row r="179" s="23" customFormat="1" x14ac:dyDescent="0.2"/>
    <row r="180" s="23" customFormat="1" x14ac:dyDescent="0.2"/>
    <row r="181" s="23" customFormat="1" x14ac:dyDescent="0.2"/>
    <row r="182" s="23" customFormat="1" x14ac:dyDescent="0.2"/>
    <row r="183" s="23" customFormat="1" x14ac:dyDescent="0.2"/>
    <row r="184" s="23" customFormat="1" x14ac:dyDescent="0.2"/>
    <row r="185" s="23" customFormat="1" x14ac:dyDescent="0.2"/>
    <row r="186" s="23" customFormat="1" x14ac:dyDescent="0.2"/>
    <row r="187" s="23" customFormat="1" x14ac:dyDescent="0.2"/>
    <row r="188" s="23" customFormat="1" x14ac:dyDescent="0.2"/>
    <row r="189" s="23" customFormat="1" x14ac:dyDescent="0.2"/>
    <row r="190" s="23" customFormat="1" x14ac:dyDescent="0.2"/>
    <row r="191" s="23" customFormat="1" x14ac:dyDescent="0.2"/>
    <row r="192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</sheetData>
  <sheetProtection algorithmName="SHA-512" hashValue="IKGfEoqWI1kAZiTZ0UZSAYfbbWEKrLiXyUB9pTQg72ESfwS9uOEduVFG6pvX7TvCJUjO//WPMoF/JMrbTxrAeA==" saltValue="xNhxml91lzycLaY9qLCXHA==" spinCount="100000" sheet="1" formatCells="0" formatColumns="0" formatRows="0"/>
  <mergeCells count="8">
    <mergeCell ref="B89:H89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EAEPE_COG</vt:lpstr>
      <vt:lpstr>EAEPE_COG!Área_de_impresión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2019-12-04T16:22:52Z</dcterms:created>
  <dcterms:modified xsi:type="dcterms:W3CDTF">2026-07-13T18:22:30Z</dcterms:modified>
</cp:coreProperties>
</file>